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2023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L52" i="3" s="1"/>
  <c r="K17" i="3"/>
  <c r="K15" i="3" s="1"/>
  <c r="J17" i="3"/>
  <c r="I17" i="3"/>
  <c r="H16" i="3"/>
  <c r="D9" i="3"/>
  <c r="H85" i="2"/>
  <c r="H80" i="2"/>
  <c r="P29" i="2"/>
  <c r="E8" i="2"/>
  <c r="K52" i="3" l="1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<sst xmlns="http://schemas.openxmlformats.org/spreadsheetml/2006/main" count="2616" uniqueCount="1414">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</sst>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27</v>
      </c>
    </row>
    <row r="12" spans="1:22" ht="18" customHeight="1" x14ac:dyDescent="0.25">
      <c r="A12" s="30"/>
      <c r="B12" s="9"/>
      <c r="C12" s="9"/>
      <c r="D12" s="32"/>
      <c r="E12" s="182" t="s">
        <v>28</v>
      </c>
      <c r="F12" s="182"/>
      <c r="G12" s="32"/>
      <c r="H12" s="60" t="s">
        <v>125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32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33</v>
      </c>
      <c r="F18" s="182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36</v>
      </c>
      <c r="F20" s="182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38</v>
      </c>
    </row>
    <row r="21" spans="1:22" ht="18" customHeight="1" x14ac:dyDescent="0.25">
      <c r="A21" s="9"/>
      <c r="B21" s="9"/>
      <c r="C21" s="9"/>
      <c r="D21" s="32"/>
      <c r="E21" s="182" t="s">
        <v>39</v>
      </c>
      <c r="F21" s="182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41</v>
      </c>
    </row>
    <row r="22" spans="1:22" ht="18" customHeight="1" x14ac:dyDescent="0.25">
      <c r="A22" s="9"/>
      <c r="B22" s="9"/>
      <c r="C22" s="9"/>
      <c r="D22" s="32"/>
      <c r="E22" s="182" t="s">
        <v>42</v>
      </c>
      <c r="F22" s="182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44</v>
      </c>
    </row>
    <row r="23" spans="1:22" ht="24" customHeight="1" x14ac:dyDescent="0.25">
      <c r="A23" s="9"/>
      <c r="B23" s="9"/>
      <c r="C23" s="9"/>
      <c r="D23" s="32"/>
      <c r="E23" s="182" t="s">
        <v>45</v>
      </c>
      <c r="F23" s="182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48</v>
      </c>
      <c r="F25" s="182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51</v>
      </c>
      <c r="F27" s="182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54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56</v>
      </c>
      <c r="F33" s="182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60</v>
      </c>
      <c r="F35" s="182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64</v>
      </c>
      <c r="F37" s="182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67</v>
      </c>
      <c r="F39" s="182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70</v>
      </c>
      <c r="F41" s="182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74</v>
      </c>
      <c r="F43" s="182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77</v>
      </c>
      <c r="F45" s="182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81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2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2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2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2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2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2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112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113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115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93" t="s">
        <v>29</v>
      </c>
      <c r="F86" s="87" t="s">
        <v>116</v>
      </c>
      <c r="G86" s="88"/>
      <c r="H86" s="148"/>
    </row>
    <row r="87" spans="5:8" ht="0" hidden="1" customHeight="1" x14ac:dyDescent="0.25">
      <c r="E87" s="193"/>
      <c r="F87" s="87" t="s">
        <v>117</v>
      </c>
      <c r="G87" s="88"/>
      <c r="H87" s="148"/>
    </row>
    <row r="88" spans="5:8" ht="0" hidden="1" customHeight="1" x14ac:dyDescent="0.25">
      <c r="E88" s="193" t="s">
        <v>118</v>
      </c>
      <c r="F88" s="87" t="s">
        <v>116</v>
      </c>
      <c r="G88" s="88"/>
      <c r="H88" s="148"/>
    </row>
    <row r="89" spans="5:8" ht="0" hidden="1" customHeight="1" x14ac:dyDescent="0.25">
      <c r="E89" s="193"/>
      <c r="F89" s="87" t="s">
        <v>117</v>
      </c>
      <c r="G89" s="88"/>
      <c r="H89" s="148"/>
    </row>
    <row r="90" spans="5:8" ht="0" hidden="1" customHeight="1" x14ac:dyDescent="0.25">
      <c r="E90" s="193" t="s">
        <v>119</v>
      </c>
      <c r="F90" s="87" t="s">
        <v>116</v>
      </c>
      <c r="G90" s="88"/>
      <c r="H90" s="148"/>
    </row>
    <row r="91" spans="5:8" ht="0" hidden="1" customHeight="1" x14ac:dyDescent="0.25">
      <c r="E91" s="193"/>
      <c r="F91" s="87" t="s">
        <v>117</v>
      </c>
      <c r="G91" s="88"/>
      <c r="H91" s="148"/>
    </row>
    <row r="92" spans="5:8" ht="0" hidden="1" customHeight="1" x14ac:dyDescent="0.25">
      <c r="E92" s="193" t="s">
        <v>120</v>
      </c>
      <c r="F92" s="87" t="s">
        <v>116</v>
      </c>
      <c r="G92" s="88"/>
      <c r="H92" s="148"/>
    </row>
    <row r="93" spans="5:8" ht="0" hidden="1" customHeight="1" x14ac:dyDescent="0.25">
      <c r="E93" s="193"/>
      <c r="F93" s="87" t="s">
        <v>117</v>
      </c>
      <c r="G93" s="88"/>
      <c r="H93" s="148"/>
    </row>
    <row r="94" spans="5:8" ht="0" hidden="1" customHeight="1" x14ac:dyDescent="0.25">
      <c r="E94" s="193" t="s">
        <v>121</v>
      </c>
      <c r="F94" s="87" t="s">
        <v>116</v>
      </c>
      <c r="G94" s="88"/>
      <c r="H94" s="148"/>
    </row>
    <row r="95" spans="5:8" ht="0" hidden="1" customHeight="1" x14ac:dyDescent="0.25">
      <c r="E95" s="193"/>
      <c r="F95" s="87" t="s">
        <v>117</v>
      </c>
      <c r="G95" s="88"/>
      <c r="H95" s="148"/>
    </row>
    <row r="96" spans="5:8" ht="0" hidden="1" customHeight="1" x14ac:dyDescent="0.25">
      <c r="E96" s="193" t="s">
        <v>122</v>
      </c>
      <c r="F96" s="87" t="s">
        <v>116</v>
      </c>
      <c r="G96" s="88"/>
      <c r="H96" s="148"/>
    </row>
    <row r="97" spans="1:19" ht="0" hidden="1" customHeight="1" x14ac:dyDescent="0.25">
      <c r="E97" s="193"/>
      <c r="F97" s="87" t="s">
        <v>117</v>
      </c>
      <c r="G97" s="88"/>
      <c r="H97" s="148"/>
    </row>
    <row r="98" spans="1:19" ht="0" hidden="1" customHeight="1" x14ac:dyDescent="0.25">
      <c r="E98" s="193" t="s">
        <v>123</v>
      </c>
      <c r="F98" s="87" t="s">
        <v>116</v>
      </c>
      <c r="G98" s="88"/>
      <c r="H98" s="148"/>
    </row>
    <row r="99" spans="1:19" ht="0" hidden="1" customHeight="1" x14ac:dyDescent="0.25">
      <c r="E99" s="193"/>
      <c r="F99" s="87" t="s">
        <v>117</v>
      </c>
      <c r="G99" s="88"/>
      <c r="H99" s="148"/>
    </row>
    <row r="100" spans="1:19" ht="0" hidden="1" customHeight="1" x14ac:dyDescent="0.25">
      <c r="E100" s="193" t="s">
        <v>124</v>
      </c>
      <c r="F100" s="87" t="s">
        <v>116</v>
      </c>
      <c r="G100" s="88"/>
      <c r="H100" s="148"/>
    </row>
    <row r="101" spans="1:19" ht="0" hidden="1" customHeight="1" x14ac:dyDescent="0.25">
      <c r="E101" s="193"/>
      <c r="F101" s="87" t="s">
        <v>117</v>
      </c>
      <c r="G101" s="88"/>
      <c r="H101" s="148"/>
    </row>
    <row r="102" spans="1:19" ht="0" hidden="1" customHeight="1" x14ac:dyDescent="0.25">
      <c r="E102" s="193" t="s">
        <v>125</v>
      </c>
      <c r="F102" s="87" t="s">
        <v>116</v>
      </c>
      <c r="G102" s="88"/>
      <c r="H102" s="148"/>
    </row>
    <row r="103" spans="1:19" ht="0" hidden="1" customHeight="1" x14ac:dyDescent="0.25">
      <c r="E103" s="193"/>
      <c r="F103" s="87" t="s">
        <v>117</v>
      </c>
      <c r="G103" s="88"/>
      <c r="H103" s="148"/>
    </row>
    <row r="104" spans="1:19" ht="0" hidden="1" customHeight="1" x14ac:dyDescent="0.25">
      <c r="E104" s="193" t="s">
        <v>126</v>
      </c>
      <c r="F104" s="87" t="s">
        <v>116</v>
      </c>
      <c r="G104" s="88"/>
      <c r="H104" s="148"/>
    </row>
    <row r="105" spans="1:19" ht="0" hidden="1" customHeight="1" x14ac:dyDescent="0.25">
      <c r="E105" s="193"/>
      <c r="F105" s="87" t="s">
        <v>117</v>
      </c>
      <c r="G105" s="88"/>
      <c r="H105" s="148"/>
    </row>
    <row r="106" spans="1:19" ht="0" hidden="1" customHeight="1" x14ac:dyDescent="0.25">
      <c r="E106" s="193" t="s">
        <v>127</v>
      </c>
      <c r="F106" s="87" t="s">
        <v>116</v>
      </c>
      <c r="G106" s="88"/>
      <c r="H106" s="148"/>
    </row>
    <row r="107" spans="1:19" ht="0" hidden="1" customHeight="1" x14ac:dyDescent="0.25">
      <c r="E107" s="193"/>
      <c r="F107" s="87" t="s">
        <v>117</v>
      </c>
      <c r="G107" s="88"/>
      <c r="H107" s="148"/>
    </row>
    <row r="108" spans="1:19" ht="0" hidden="1" customHeight="1" x14ac:dyDescent="0.25">
      <c r="E108" s="193" t="s">
        <v>128</v>
      </c>
      <c r="F108" s="87" t="s">
        <v>116</v>
      </c>
      <c r="G108" s="88"/>
      <c r="H108" s="148"/>
    </row>
    <row r="109" spans="1:19" ht="0" hidden="1" customHeight="1" x14ac:dyDescent="0.25">
      <c r="E109" s="193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129</v>
      </c>
      <c r="F112" s="182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19" zoomScaleNormal="100" workbookViewId="0">
      <selection activeCell="H52" sqref="H52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4" t="s">
        <v>144</v>
      </c>
      <c r="E11" s="194" t="s">
        <v>145</v>
      </c>
      <c r="F11" s="194" t="s">
        <v>146</v>
      </c>
      <c r="G11" s="194" t="s">
        <v>147</v>
      </c>
      <c r="H11" s="194" t="s">
        <v>148</v>
      </c>
      <c r="I11" s="194" t="s">
        <v>149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154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4415.8829999999998</v>
      </c>
      <c r="I15" s="61">
        <f>SUM(I16,I17,I23,I26)</f>
        <v>3694.482</v>
      </c>
      <c r="J15" s="61">
        <f>SUM(J16,J17,J23,J26)</f>
        <v>511.95499999999998</v>
      </c>
      <c r="K15" s="61">
        <f>SUM(K16,K17,K23,K26)</f>
        <v>209.446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4415.8829999999998</v>
      </c>
      <c r="I17" s="61">
        <f>SUM(I18:I22)</f>
        <v>3694.482</v>
      </c>
      <c r="J17" s="61">
        <f>SUM(J18:J22)</f>
        <v>511.95499999999998</v>
      </c>
      <c r="K17" s="61">
        <f>SUM(K18:K22)</f>
        <v>209.446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4052.518</v>
      </c>
      <c r="I19" s="161">
        <v>3694.482</v>
      </c>
      <c r="J19" s="161">
        <v>225.988</v>
      </c>
      <c r="K19" s="161">
        <v>132.048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1413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285.96699999999998</v>
      </c>
      <c r="I20" s="161"/>
      <c r="J20" s="161">
        <v>285.96699999999998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77.397999999999996</v>
      </c>
      <c r="I21" s="161"/>
      <c r="J21" s="161">
        <v>0</v>
      </c>
      <c r="K21" s="161">
        <v>77.397999999999996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3842.6390000000001</v>
      </c>
      <c r="I35" s="61">
        <f>SUM(I36,I38,I41,I44)</f>
        <v>0</v>
      </c>
      <c r="J35" s="61">
        <f>SUM(J36,J38,J41,J44)</f>
        <v>0</v>
      </c>
      <c r="K35" s="61">
        <f>SUM(K36,K38,K41,K44)</f>
        <v>2034.8530000000001</v>
      </c>
      <c r="L35" s="61">
        <f>SUM(L36,L38,L41,L44)</f>
        <v>1807.7860000000001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2663.2470000000003</v>
      </c>
      <c r="I38" s="71"/>
      <c r="J38" s="71"/>
      <c r="K38" s="71">
        <v>2034.8530000000001</v>
      </c>
      <c r="L38" s="71">
        <v>628.39400000000001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1179.3920000000001</v>
      </c>
      <c r="I44" s="71"/>
      <c r="J44" s="71"/>
      <c r="K44" s="71"/>
      <c r="L44" s="71">
        <v>1179.3920000000001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573.24399999999969</v>
      </c>
      <c r="I52" s="61">
        <f>SUM(I15,I29,I34)-SUM(I35,I45:I48)</f>
        <v>3694.482</v>
      </c>
      <c r="J52" s="61">
        <f>SUM(J15,J29,J34)-SUM(J35,J45:J48)</f>
        <v>511.95499999999998</v>
      </c>
      <c r="K52" s="61">
        <f>SUM(K15,K29,K34)-SUM(K35,K45:K48)</f>
        <v>-1825.4070000000002</v>
      </c>
      <c r="L52" s="61">
        <f>SUM(L15,L29,L34)-SUM(L35,L45:L48)</f>
        <v>-1807.7860000000001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5" t="s">
        <v>253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5" t="s">
        <v>314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5" t="s">
        <v>324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3842.6390000000001</v>
      </c>
      <c r="I94" s="61">
        <f>SUM(I95,I96)</f>
        <v>0</v>
      </c>
      <c r="J94" s="61">
        <f>SUM(J95,J96)</f>
        <v>0</v>
      </c>
      <c r="K94" s="61">
        <f>SUM(K95,K96)</f>
        <v>2034.8530000000001</v>
      </c>
      <c r="L94" s="61">
        <f>SUM(L95,L96)</f>
        <v>1807.7860000000001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3842.6390000000001</v>
      </c>
      <c r="I95" s="71"/>
      <c r="J95" s="71"/>
      <c r="K95" s="71">
        <f>K38</f>
        <v>2034.8530000000001</v>
      </c>
      <c r="L95" s="71">
        <f>L38+L44</f>
        <v>1807.7860000000001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1386.191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1386.191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1386.191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1386.191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1386.191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1386.191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1282.325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1282.325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1282.325</v>
      </c>
      <c r="I105" s="71"/>
      <c r="J105" s="71"/>
      <c r="K105" s="71"/>
      <c r="L105" s="71">
        <v>1282.325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13.025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13.025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5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13.025</v>
      </c>
      <c r="I108" s="71"/>
      <c r="J108" s="71"/>
      <c r="K108" s="71"/>
      <c r="L108" s="71">
        <v>13.025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0.436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0.436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0.436</v>
      </c>
      <c r="I111" s="71"/>
      <c r="J111" s="71"/>
      <c r="K111" s="71"/>
      <c r="L111" s="71">
        <v>0.436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3.8690000000000002</v>
      </c>
      <c r="I114" s="71"/>
      <c r="J114" s="71"/>
      <c r="K114" s="71"/>
      <c r="L114" s="71">
        <v>3.8690000000000002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83.385999999999996</v>
      </c>
      <c r="I115" s="71"/>
      <c r="J115" s="71"/>
      <c r="K115" s="71"/>
      <c r="L115" s="71">
        <v>83.385999999999996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3.15</v>
      </c>
      <c r="I116" s="71"/>
      <c r="J116" s="71"/>
      <c r="K116" s="71"/>
      <c r="L116" s="71">
        <v>3.15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573.24399999999969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573.24399999999969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573.24399999999969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573.24399999999969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573.24399999999969</v>
      </c>
      <c r="I125" s="71"/>
      <c r="J125" s="71"/>
      <c r="K125" s="71"/>
      <c r="L125" s="71">
        <f>H15-H94</f>
        <v>573.24399999999969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5" t="s">
        <v>411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4221.8459870759998</v>
      </c>
      <c r="I127" s="61">
        <f>SUM(I128:I129)</f>
        <v>0</v>
      </c>
      <c r="J127" s="61">
        <f>SUM(J128:J129)</f>
        <v>0</v>
      </c>
      <c r="K127" s="61">
        <f>SUM(K128:K129)</f>
        <v>2235.6604334520002</v>
      </c>
      <c r="L127" s="61">
        <f>SUM(L128:L129)</f>
        <v>1986.185553624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4221.8459870759998</v>
      </c>
      <c r="I128" s="71"/>
      <c r="J128" s="71"/>
      <c r="K128" s="71">
        <f>K95*0.91557*1.2</f>
        <v>2235.6604334520002</v>
      </c>
      <c r="L128" s="71">
        <f>L95*0.91557*1.2</f>
        <v>1986.185553624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cp:lastPrinted>2023-07-12T05:00:11Z</cp:lastPrinted>
  <dcterms:created xsi:type="dcterms:W3CDTF">2021-03-11T11:50:48Z</dcterms:created>
  <dcterms:modified xsi:type="dcterms:W3CDTF">2024-01-26T13:45:51Z</dcterms:modified>
</cp:coreProperties>
</file>